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tomecyber-my.sharepoint.com/personal/cedric_cetome_com/Documents/Documents/cetome/REDact/Ready to share/"/>
    </mc:Choice>
  </mc:AlternateContent>
  <xr:revisionPtr revIDLastSave="115" documentId="8_{2108A371-01D7-4D4C-9FF7-714AC758203A}" xr6:coauthVersionLast="47" xr6:coauthVersionMax="47" xr10:uidLastSave="{7AE05497-FE72-48D8-92BB-95C43E561581}"/>
  <workbookProtection workbookAlgorithmName="SHA-512" workbookHashValue="m0BMOGBBZDQpguMmzPlhJ22MCweXJ4xN24LA3VKkc6tyx1lbzo1NvJZTBspKKyqAEr+fG+BDYSixT31MgD8SlA==" workbookSaltValue="o39vm9O4hADtK1DTrdJ0Vw==" workbookSpinCount="100000" lockStructure="1"/>
  <bookViews>
    <workbookView xWindow="1635" yWindow="825" windowWidth="23805" windowHeight="19050" activeTab="2" xr2:uid="{DBACCE5B-72E2-42DF-9BC5-96AE13605A37}"/>
  </bookViews>
  <sheets>
    <sheet name="Introduction" sheetId="3" r:id="rId1"/>
    <sheet name="RED Scoping" sheetId="4" r:id="rId2"/>
    <sheet name="RED Restriction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D4" i="4"/>
  <c r="B17" i="5" s="1"/>
  <c r="D5" i="4"/>
  <c r="A5" i="4"/>
  <c r="A4" i="4"/>
  <c r="B5" i="5"/>
  <c r="B4" i="5"/>
  <c r="B13" i="5"/>
  <c r="B9" i="5"/>
  <c r="C19" i="5"/>
  <c r="D3" i="4"/>
  <c r="B21" i="5"/>
  <c r="B7" i="5" l="1"/>
  <c r="C7" i="5" s="1"/>
</calcChain>
</file>

<file path=xl/sharedStrings.xml><?xml version="1.0" encoding="utf-8"?>
<sst xmlns="http://schemas.openxmlformats.org/spreadsheetml/2006/main" count="55" uniqueCount="55">
  <si>
    <t>Date:</t>
  </si>
  <si>
    <t>Author:</t>
  </si>
  <si>
    <t>Scope:</t>
  </si>
  <si>
    <t>Using this document</t>
  </si>
  <si>
    <t>Product:</t>
  </si>
  <si>
    <t>[name of the author]</t>
  </si>
  <si>
    <t>[name of the product]</t>
  </si>
  <si>
    <t>[date of completion]</t>
  </si>
  <si>
    <t>Description of the equipment</t>
  </si>
  <si>
    <t>Describe your equipment below in a few lines.</t>
  </si>
  <si>
    <t>3.3 d)</t>
  </si>
  <si>
    <t>3.3 e)</t>
  </si>
  <si>
    <t>3.3 f)</t>
  </si>
  <si>
    <t>cetome's REDact is your RED Assistant for Compliance Toolkit.</t>
  </si>
  <si>
    <t>Document identifier: cetome REDact - Scoping v1.0 (2026-01-15)</t>
  </si>
  <si>
    <t>cetome REDact (RED Assistant for Compliance Toolkit) Scoping</t>
  </si>
  <si>
    <t>The cyber security requirements of the Radio Equipment Directive apply to radio equipment directly or indirectly connected to a network.</t>
  </si>
  <si>
    <t>Scoping the applicability of articles 3.3 d, e and f can be difficult.</t>
  </si>
  <si>
    <t>Use this document to evaluate whether cyber security requirements apply to your radio equipment.</t>
  </si>
  <si>
    <t>You can then evaluate whether or not restrictions apply based on your existing implementation.</t>
  </si>
  <si>
    <t>Passwords</t>
  </si>
  <si>
    <t>The equipment is directly connected to the Internet</t>
  </si>
  <si>
    <t>The equipment is connected to a network</t>
  </si>
  <si>
    <t>The equipment can receive firmware updates over-the-air</t>
  </si>
  <si>
    <t>The equipment can process personal data</t>
  </si>
  <si>
    <t>The equipment contains a sensor that can identify a person</t>
  </si>
  <si>
    <t>The equipment is a toy or a wearable</t>
  </si>
  <si>
    <t>The equipment is used for payment</t>
  </si>
  <si>
    <t>Tick the boxes that apply to your equipment</t>
  </si>
  <si>
    <t>Articles in scope</t>
  </si>
  <si>
    <t>In the "RED Scoping" tab, tick the affimations that describe your equipment.</t>
  </si>
  <si>
    <t>When an article is in scope, you must demonstrate compliance using a relevant standard (such as EN 303 645, IEC 62443-4-2 or the harmonised standard EN 18031)</t>
  </si>
  <si>
    <t>If no article is in scope, you should perform a risk assessment to justify the results.</t>
  </si>
  <si>
    <t>In the "RED Restrictions" tab, tick the affirmations that describe the implementation of cyber security requirements in your equipment.</t>
  </si>
  <si>
    <t>RED Scoping</t>
  </si>
  <si>
    <t>Capabilities of the radio equipment</t>
  </si>
  <si>
    <t>Protection against financial fraud</t>
  </si>
  <si>
    <t>Implementation of EN 18031</t>
  </si>
  <si>
    <t>Protection of children</t>
  </si>
  <si>
    <t>Secure update is protected…</t>
  </si>
  <si>
    <t>With digital signatures</t>
  </si>
  <si>
    <t>Using a secure communication channel (e.g. HTTPS)</t>
  </si>
  <si>
    <t>Through other mechanisms</t>
  </si>
  <si>
    <r>
      <t>Using access control mechanisms (</t>
    </r>
    <r>
      <rPr>
        <i/>
        <sz val="11"/>
        <color theme="1"/>
        <rFont val="Leelawadee UI"/>
        <family val="2"/>
        <scheme val="minor"/>
      </rPr>
      <t>e.g.</t>
    </r>
    <r>
      <rPr>
        <sz val="11"/>
        <color theme="1"/>
        <rFont val="Leelawadee UI"/>
        <family val="2"/>
        <scheme val="minor"/>
      </rPr>
      <t>, authentication)</t>
    </r>
  </si>
  <si>
    <t>RED Restrictions</t>
  </si>
  <si>
    <t>Tick the boxes that apply to your product implementation</t>
  </si>
  <si>
    <t>Protection against fraud</t>
  </si>
  <si>
    <t>Protection of Network</t>
  </si>
  <si>
    <t>Protection of personal data</t>
  </si>
  <si>
    <t>The result of the Decision Trees must be 'PASS' or 'Not Applicable'. There is no 'FAIL'.</t>
  </si>
  <si>
    <t>This tab uses the results of the "RED Scoping" tab for decide what essential requirements (and restrictions) are applicable or not.</t>
  </si>
  <si>
    <t>Note that if RED self-assessment is possible for the equipment, it is also possible to undergo examination by a Notified Body. This is our recommendation for some products.</t>
  </si>
  <si>
    <t>The equipment uses passwords</t>
  </si>
  <si>
    <t>The equipment implements EN 18031 fully</t>
  </si>
  <si>
    <t>The equipment is used by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</si>
</sst>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Leelawadee UI"/>
      <family val="2"/>
      <scheme val="minor"/>
    </font>
    <font>
      <b/>
      <sz val="11"/>
      <color theme="1"/>
      <name val="Leelawadee UI"/>
      <family val="2"/>
      <scheme val="minor"/>
    </font>
    <font>
      <i/>
      <sz val="11"/>
      <color theme="1"/>
      <name val="Leelawadee UI"/>
      <family val="2"/>
      <scheme val="minor"/>
    </font>
    <font>
      <b/>
      <sz val="11"/>
      <color theme="0"/>
      <name val="Leelawadee UI"/>
      <family val="2"/>
      <scheme val="minor"/>
    </font>
    <font>
      <b/>
      <sz val="11"/>
      <name val="Leelawadee UI"/>
      <family val="2"/>
      <scheme val="minor"/>
    </font>
    <font>
      <sz val="11"/>
      <color theme="1"/>
      <name val="Gill Sans MT"/>
      <family val="2"/>
      <scheme val="major"/>
    </font>
    <font>
      <sz val="12"/>
      <color rgb="FF000000"/>
      <name val="Gill Sans MT"/>
      <family val="2"/>
      <scheme val="major"/>
    </font>
    <font>
      <b/>
      <sz val="14"/>
      <color theme="1"/>
      <name val="Leelawadee UI"/>
      <family val="2"/>
      <scheme val="minor"/>
    </font>
    <font>
      <i/>
      <sz val="11"/>
      <color theme="2"/>
      <name val="Leelawadee UI"/>
      <family val="2"/>
      <scheme val="minor"/>
    </font>
    <font>
      <b/>
      <sz val="11"/>
      <color theme="2"/>
      <name val="Leelawadee UI"/>
      <family val="2"/>
      <scheme val="minor"/>
    </font>
    <font>
      <sz val="11"/>
      <color theme="2"/>
      <name val="Leelawadee UI"/>
      <family val="2"/>
      <scheme val="minor"/>
    </font>
    <font>
      <sz val="14"/>
      <color theme="1"/>
      <name val="Leelawadee UI"/>
      <family val="2"/>
      <scheme val="minor"/>
    </font>
    <font>
      <sz val="12"/>
      <color theme="1"/>
      <name val="Leelawadee UI"/>
      <family val="2"/>
      <scheme val="minor"/>
    </font>
    <font>
      <b/>
      <sz val="12"/>
      <color theme="2"/>
      <name val="Leelawadee UI"/>
      <family val="2"/>
      <scheme val="minor"/>
    </font>
    <font>
      <i/>
      <sz val="10"/>
      <color theme="1"/>
      <name val="Leelawadee UI"/>
      <family val="2"/>
      <scheme val="minor"/>
    </font>
    <font>
      <sz val="11"/>
      <name val="Leelawadee U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3" borderId="0" xfId="0" applyFill="1" applyAlignment="1">
      <alignment horizontal="left" vertical="top"/>
    </xf>
    <xf numFmtId="0" fontId="8" fillId="3" borderId="0" xfId="0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/>
    <xf numFmtId="0" fontId="0" fillId="2" borderId="0" xfId="0" applyFill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0" xfId="0" applyFont="1" applyFill="1"/>
    <xf numFmtId="0" fontId="1" fillId="2" borderId="1" xfId="0" applyFont="1" applyFill="1" applyBorder="1" applyAlignment="1">
      <alignment horizontal="left" inden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left" indent="1"/>
    </xf>
    <xf numFmtId="0" fontId="0" fillId="2" borderId="5" xfId="0" applyFill="1" applyBorder="1"/>
    <xf numFmtId="0" fontId="0" fillId="2" borderId="6" xfId="0" applyFill="1" applyBorder="1" applyAlignment="1">
      <alignment horizontal="left" indent="1"/>
    </xf>
    <xf numFmtId="0" fontId="0" fillId="2" borderId="7" xfId="0" applyFill="1" applyBorder="1"/>
    <xf numFmtId="0" fontId="0" fillId="2" borderId="8" xfId="0" applyFill="1" applyBorder="1"/>
    <xf numFmtId="0" fontId="2" fillId="2" borderId="6" xfId="0" applyFont="1" applyFill="1" applyBorder="1" applyAlignment="1">
      <alignment horizontal="left" indent="1"/>
    </xf>
    <xf numFmtId="0" fontId="4" fillId="2" borderId="1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8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2" fillId="2" borderId="4" xfId="0" applyFont="1" applyFill="1" applyBorder="1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3" borderId="2" xfId="0" applyFill="1" applyBorder="1"/>
    <xf numFmtId="0" fontId="0" fillId="3" borderId="7" xfId="0" applyFill="1" applyBorder="1" applyAlignment="1">
      <alignment horizontal="left" indent="1"/>
    </xf>
    <xf numFmtId="0" fontId="0" fillId="3" borderId="7" xfId="0" applyFill="1" applyBorder="1"/>
    <xf numFmtId="0" fontId="7" fillId="3" borderId="0" xfId="0" applyFont="1" applyFill="1"/>
    <xf numFmtId="0" fontId="2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9" fillId="3" borderId="0" xfId="0" applyFont="1" applyFill="1"/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1" fillId="7" borderId="0" xfId="0" applyFont="1" applyFill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5" borderId="0" xfId="0" applyFont="1" applyFill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6" borderId="0" xfId="0" applyFont="1" applyFill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3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3" borderId="0" xfId="0" applyFont="1" applyFill="1"/>
    <xf numFmtId="0" fontId="11" fillId="3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 applyAlignment="1">
      <alignment wrapText="1"/>
    </xf>
    <xf numFmtId="0" fontId="14" fillId="3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indent="1"/>
    </xf>
    <xf numFmtId="0" fontId="15" fillId="2" borderId="0" xfId="0" applyFont="1" applyFill="1"/>
    <xf numFmtId="0" fontId="15" fillId="2" borderId="5" xfId="0" applyFont="1" applyFill="1" applyBorder="1"/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7" fillId="7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16">
    <dxf>
      <font>
        <b/>
        <i val="0"/>
        <color rgb="FF00B050"/>
      </font>
    </dxf>
    <dxf>
      <font>
        <b/>
        <i val="0"/>
        <color rgb="FFFF9933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2"/>
      </font>
    </dxf>
    <dxf>
      <font>
        <color theme="0"/>
      </font>
      <fill>
        <patternFill>
          <bgColor theme="0"/>
        </patternFill>
      </fill>
    </dxf>
    <dxf>
      <font>
        <b/>
        <i val="0"/>
        <color theme="2"/>
      </font>
    </dxf>
    <dxf>
      <font>
        <color theme="0"/>
      </font>
      <fill>
        <patternFill>
          <bgColor theme="0"/>
        </patternFill>
      </fill>
    </dxf>
    <dxf>
      <font>
        <b/>
        <i val="0"/>
        <color theme="2"/>
      </font>
    </dxf>
    <dxf>
      <font>
        <b/>
        <i val="0"/>
        <color theme="2"/>
      </font>
    </dxf>
    <dxf>
      <font>
        <b/>
        <i val="0"/>
        <color theme="2"/>
      </font>
    </dxf>
    <dxf>
      <font>
        <b/>
        <i val="0"/>
        <color theme="2"/>
      </font>
    </dxf>
    <dxf>
      <font>
        <b/>
        <i val="0"/>
        <color theme="2"/>
      </font>
    </dxf>
    <dxf>
      <font>
        <b/>
        <i val="0"/>
        <color theme="2"/>
      </font>
    </dxf>
    <dxf>
      <font>
        <b/>
        <i val="0"/>
        <color theme="2"/>
      </font>
    </dxf>
    <dxf>
      <font>
        <b/>
        <i val="0"/>
        <color theme="2"/>
      </font>
    </dxf>
  </dxfs>
  <tableStyles count="0" defaultTableStyle="TableStyleMedium2" defaultPivotStyle="PivotStyleLight16"/>
  <colors>
    <mruColors>
      <color rgb="FFFF9933"/>
      <color rgb="FFFFCC00"/>
      <color rgb="FFCC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105013</xdr:rowOff>
    </xdr:from>
    <xdr:to>
      <xdr:col>2</xdr:col>
      <xdr:colOff>266027</xdr:colOff>
      <xdr:row>0</xdr:row>
      <xdr:rowOff>824537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F77EFA-DC7A-434B-833B-6B312EF8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5" y="105013"/>
          <a:ext cx="2992082" cy="7195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tome">
  <a:themeElements>
    <a:clrScheme name="Cetome">
      <a:dk1>
        <a:sysClr val="windowText" lastClr="000000"/>
      </a:dk1>
      <a:lt1>
        <a:sysClr val="window" lastClr="FFFFFF"/>
      </a:lt1>
      <a:dk2>
        <a:srgbClr val="162D50"/>
      </a:dk2>
      <a:lt2>
        <a:srgbClr val="0044AA"/>
      </a:lt2>
      <a:accent1>
        <a:srgbClr val="EAEAEA"/>
      </a:accent1>
      <a:accent2>
        <a:srgbClr val="0066FF"/>
      </a:accent2>
      <a:accent3>
        <a:srgbClr val="0BD0D9"/>
      </a:accent3>
      <a:accent4>
        <a:srgbClr val="10CF9B"/>
      </a:accent4>
      <a:accent5>
        <a:srgbClr val="B80000"/>
      </a:accent5>
      <a:accent6>
        <a:srgbClr val="A5C249"/>
      </a:accent6>
      <a:hlink>
        <a:srgbClr val="0044AA"/>
      </a:hlink>
      <a:folHlink>
        <a:srgbClr val="0044AA"/>
      </a:folHlink>
    </a:clrScheme>
    <a:fontScheme name="Cetome">
      <a:majorFont>
        <a:latin typeface="Gill Sans MT"/>
        <a:ea typeface=""/>
        <a:cs typeface=""/>
      </a:majorFont>
      <a:minorFont>
        <a:latin typeface="Leelawadee UI"/>
        <a:ea typeface=""/>
        <a:cs typeface=""/>
      </a:minorFont>
    </a:fontScheme>
    <a:fmtScheme name="Inté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tome" id="{686CB74F-4FA9-4E6B-8068-78631F6382FB}" vid="{E54E3A77-B8DD-465B-83BF-3B96454DC8D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F169-4932-4339-89AC-7217DB1FFB7E}">
  <sheetPr codeName="Sheet1">
    <tabColor theme="0"/>
  </sheetPr>
  <dimension ref="A1:I38"/>
  <sheetViews>
    <sheetView zoomScaleNormal="100" workbookViewId="0">
      <selection activeCell="B5" sqref="B5"/>
    </sheetView>
  </sheetViews>
  <sheetFormatPr defaultColWidth="9" defaultRowHeight="16.5" x14ac:dyDescent="0.3"/>
  <cols>
    <col min="1" max="1" width="9.75" style="3" customWidth="1"/>
    <col min="2" max="2" width="27.25" style="3" customWidth="1"/>
    <col min="3" max="3" width="9" style="3"/>
    <col min="4" max="4" width="28.375" style="3" customWidth="1"/>
    <col min="5" max="5" width="37.5" style="3" customWidth="1"/>
    <col min="6" max="16384" width="9" style="3"/>
  </cols>
  <sheetData>
    <row r="1" spans="1:9" ht="72" customHeight="1" x14ac:dyDescent="0.3"/>
    <row r="2" spans="1:9" x14ac:dyDescent="0.3">
      <c r="A2" s="2" t="s">
        <v>14</v>
      </c>
      <c r="C2" s="1"/>
    </row>
    <row r="3" spans="1:9" ht="20.25" thickBot="1" x14ac:dyDescent="0.45">
      <c r="A3" s="4"/>
      <c r="B3" s="4"/>
      <c r="C3" s="4"/>
      <c r="D3" s="4"/>
      <c r="E3" s="5"/>
    </row>
    <row r="4" spans="1:9" x14ac:dyDescent="0.3">
      <c r="A4" s="6" t="s">
        <v>15</v>
      </c>
      <c r="B4" s="7"/>
      <c r="C4" s="23"/>
      <c r="D4" s="24"/>
    </row>
    <row r="5" spans="1:9" x14ac:dyDescent="0.3">
      <c r="A5" s="8" t="s">
        <v>1</v>
      </c>
      <c r="B5" s="10" t="s">
        <v>5</v>
      </c>
      <c r="C5" s="27"/>
      <c r="D5" s="25"/>
    </row>
    <row r="6" spans="1:9" x14ac:dyDescent="0.3">
      <c r="A6" s="8" t="s">
        <v>4</v>
      </c>
      <c r="B6" s="10" t="s">
        <v>6</v>
      </c>
      <c r="C6" s="27"/>
      <c r="D6" s="25"/>
    </row>
    <row r="7" spans="1:9" ht="17.25" thickBot="1" x14ac:dyDescent="0.35">
      <c r="A7" s="9" t="s">
        <v>0</v>
      </c>
      <c r="B7" s="20" t="s">
        <v>7</v>
      </c>
      <c r="C7" s="28"/>
      <c r="D7" s="26"/>
    </row>
    <row r="8" spans="1:9" ht="17.25" thickBot="1" x14ac:dyDescent="0.35">
      <c r="A8" s="11"/>
      <c r="B8" s="12"/>
      <c r="C8" s="13"/>
      <c r="D8" s="13"/>
    </row>
    <row r="9" spans="1:9" x14ac:dyDescent="0.3">
      <c r="A9" s="14" t="s">
        <v>2</v>
      </c>
      <c r="B9" s="15"/>
      <c r="C9" s="15"/>
      <c r="D9" s="15"/>
      <c r="E9" s="15"/>
      <c r="F9" s="15"/>
      <c r="G9" s="15"/>
      <c r="H9" s="15"/>
      <c r="I9" s="16"/>
    </row>
    <row r="10" spans="1:9" x14ac:dyDescent="0.3">
      <c r="A10" s="17" t="s">
        <v>16</v>
      </c>
      <c r="B10" s="10"/>
      <c r="C10" s="10"/>
      <c r="D10" s="10"/>
      <c r="E10" s="10"/>
      <c r="F10" s="10"/>
      <c r="G10" s="10"/>
      <c r="H10" s="10"/>
      <c r="I10" s="18"/>
    </row>
    <row r="11" spans="1:9" x14ac:dyDescent="0.3">
      <c r="A11" s="17" t="s">
        <v>17</v>
      </c>
      <c r="B11" s="10"/>
      <c r="C11" s="10"/>
      <c r="D11" s="10"/>
      <c r="E11" s="10"/>
      <c r="F11" s="10"/>
      <c r="G11" s="10"/>
      <c r="H11" s="10"/>
      <c r="I11" s="18"/>
    </row>
    <row r="12" spans="1:9" x14ac:dyDescent="0.3">
      <c r="A12" s="17"/>
      <c r="B12" s="10"/>
      <c r="C12" s="10"/>
      <c r="D12" s="10"/>
      <c r="E12" s="10"/>
      <c r="F12" s="10"/>
      <c r="G12" s="10"/>
      <c r="H12" s="10"/>
      <c r="I12" s="18"/>
    </row>
    <row r="13" spans="1:9" x14ac:dyDescent="0.3">
      <c r="A13" s="17" t="s">
        <v>18</v>
      </c>
      <c r="B13" s="10"/>
      <c r="C13" s="10"/>
      <c r="D13" s="10"/>
      <c r="E13" s="10"/>
      <c r="F13" s="10"/>
      <c r="G13" s="10"/>
      <c r="H13" s="10"/>
      <c r="I13" s="18"/>
    </row>
    <row r="14" spans="1:9" x14ac:dyDescent="0.3">
      <c r="A14" s="17" t="s">
        <v>19</v>
      </c>
      <c r="B14" s="10"/>
      <c r="C14" s="10"/>
      <c r="D14" s="10"/>
      <c r="E14" s="10"/>
      <c r="F14" s="10"/>
      <c r="G14" s="10"/>
      <c r="H14" s="10"/>
      <c r="I14" s="18"/>
    </row>
    <row r="15" spans="1:9" ht="17.25" thickBot="1" x14ac:dyDescent="0.35">
      <c r="A15" s="19"/>
      <c r="B15" s="20"/>
      <c r="C15" s="20"/>
      <c r="D15" s="20"/>
      <c r="E15" s="20"/>
      <c r="F15" s="20"/>
      <c r="G15" s="20"/>
      <c r="H15" s="20"/>
      <c r="I15" s="21"/>
    </row>
    <row r="16" spans="1:9" x14ac:dyDescent="0.3">
      <c r="A16" s="30"/>
      <c r="B16" s="31"/>
      <c r="C16" s="31"/>
      <c r="D16" s="31"/>
      <c r="E16" s="31"/>
      <c r="F16" s="31"/>
      <c r="G16" s="31"/>
      <c r="H16" s="31"/>
      <c r="I16" s="31"/>
    </row>
    <row r="17" spans="1:9" ht="17.25" thickBot="1" x14ac:dyDescent="0.35">
      <c r="A17" s="32"/>
      <c r="B17" s="33"/>
      <c r="C17" s="33"/>
      <c r="D17" s="33"/>
      <c r="E17" s="33"/>
      <c r="F17" s="33"/>
      <c r="G17" s="33"/>
      <c r="H17" s="33"/>
      <c r="I17" s="33"/>
    </row>
    <row r="18" spans="1:9" x14ac:dyDescent="0.3">
      <c r="A18" s="14" t="s">
        <v>8</v>
      </c>
      <c r="B18" s="15"/>
      <c r="C18" s="15"/>
      <c r="D18" s="15"/>
      <c r="E18" s="15"/>
      <c r="F18" s="15"/>
      <c r="G18" s="15"/>
      <c r="H18" s="15"/>
      <c r="I18" s="16"/>
    </row>
    <row r="19" spans="1:9" x14ac:dyDescent="0.3">
      <c r="A19" s="29" t="s">
        <v>9</v>
      </c>
      <c r="B19" s="10"/>
      <c r="C19" s="10"/>
      <c r="D19" s="10"/>
      <c r="E19" s="10"/>
      <c r="F19" s="10"/>
      <c r="G19" s="10"/>
      <c r="H19" s="10"/>
      <c r="I19" s="18"/>
    </row>
    <row r="20" spans="1:9" x14ac:dyDescent="0.3">
      <c r="A20" s="17"/>
      <c r="B20" s="10"/>
      <c r="C20" s="10"/>
      <c r="D20" s="10"/>
      <c r="E20" s="10"/>
      <c r="F20" s="10"/>
      <c r="G20" s="10"/>
      <c r="H20" s="10"/>
      <c r="I20" s="18"/>
    </row>
    <row r="21" spans="1:9" x14ac:dyDescent="0.3">
      <c r="A21" s="17"/>
      <c r="B21" s="10"/>
      <c r="C21" s="10"/>
      <c r="D21" s="10"/>
      <c r="E21" s="10"/>
      <c r="F21" s="10"/>
      <c r="G21" s="10"/>
      <c r="H21" s="10"/>
      <c r="I21" s="18"/>
    </row>
    <row r="22" spans="1:9" x14ac:dyDescent="0.3">
      <c r="A22" s="17"/>
      <c r="B22" s="10"/>
      <c r="C22" s="10"/>
      <c r="D22" s="10"/>
      <c r="E22" s="10"/>
      <c r="F22" s="10"/>
      <c r="G22" s="10"/>
      <c r="H22" s="10"/>
      <c r="I22" s="18"/>
    </row>
    <row r="23" spans="1:9" x14ac:dyDescent="0.3">
      <c r="A23" s="17"/>
      <c r="B23" s="10"/>
      <c r="C23" s="10"/>
      <c r="D23" s="10"/>
      <c r="E23" s="10"/>
      <c r="F23" s="10"/>
      <c r="G23" s="10"/>
      <c r="H23" s="10"/>
      <c r="I23" s="18"/>
    </row>
    <row r="24" spans="1:9" x14ac:dyDescent="0.3">
      <c r="A24" s="17"/>
      <c r="B24" s="10"/>
      <c r="C24" s="10"/>
      <c r="D24" s="10"/>
      <c r="E24" s="10"/>
      <c r="F24" s="10"/>
      <c r="G24" s="10"/>
      <c r="H24" s="10"/>
      <c r="I24" s="18"/>
    </row>
    <row r="25" spans="1:9" ht="17.25" thickBot="1" x14ac:dyDescent="0.35">
      <c r="A25" s="19"/>
      <c r="B25" s="20"/>
      <c r="C25" s="20"/>
      <c r="D25" s="20"/>
      <c r="E25" s="20"/>
      <c r="F25" s="20"/>
      <c r="G25" s="20"/>
      <c r="H25" s="20"/>
      <c r="I25" s="21"/>
    </row>
    <row r="27" spans="1:9" ht="17.25" thickBot="1" x14ac:dyDescent="0.35"/>
    <row r="28" spans="1:9" x14ac:dyDescent="0.3">
      <c r="A28" s="14" t="s">
        <v>3</v>
      </c>
      <c r="B28" s="15"/>
      <c r="C28" s="15"/>
      <c r="D28" s="15"/>
      <c r="E28" s="15"/>
      <c r="F28" s="15"/>
      <c r="G28" s="15"/>
      <c r="H28" s="15"/>
      <c r="I28" s="16"/>
    </row>
    <row r="29" spans="1:9" x14ac:dyDescent="0.3">
      <c r="A29" s="17" t="s">
        <v>13</v>
      </c>
      <c r="B29" s="10"/>
      <c r="C29" s="10"/>
      <c r="D29" s="10"/>
      <c r="E29" s="10"/>
      <c r="F29" s="10"/>
      <c r="G29" s="10"/>
      <c r="H29" s="10"/>
      <c r="I29" s="18"/>
    </row>
    <row r="30" spans="1:9" x14ac:dyDescent="0.3">
      <c r="A30" s="17"/>
      <c r="B30" s="10"/>
      <c r="C30" s="10"/>
      <c r="D30" s="10"/>
      <c r="E30" s="10"/>
      <c r="F30" s="10"/>
      <c r="G30" s="10"/>
      <c r="H30" s="10"/>
      <c r="I30" s="18"/>
    </row>
    <row r="31" spans="1:9" x14ac:dyDescent="0.3">
      <c r="A31" s="68" t="s">
        <v>30</v>
      </c>
      <c r="B31" s="69"/>
      <c r="C31" s="69"/>
      <c r="D31" s="69"/>
      <c r="E31" s="69"/>
      <c r="F31" s="69"/>
      <c r="G31" s="69"/>
      <c r="H31" s="69"/>
      <c r="I31" s="70"/>
    </row>
    <row r="32" spans="1:9" x14ac:dyDescent="0.3">
      <c r="A32" s="68" t="s">
        <v>31</v>
      </c>
      <c r="B32" s="69"/>
      <c r="C32" s="69"/>
      <c r="D32" s="69"/>
      <c r="E32" s="69"/>
      <c r="F32" s="69"/>
      <c r="G32" s="69"/>
      <c r="H32" s="69"/>
      <c r="I32" s="70"/>
    </row>
    <row r="33" spans="1:9" x14ac:dyDescent="0.3">
      <c r="A33" s="68" t="s">
        <v>32</v>
      </c>
      <c r="B33" s="69"/>
      <c r="C33" s="69"/>
      <c r="D33" s="69"/>
      <c r="E33" s="69"/>
      <c r="F33" s="69"/>
      <c r="G33" s="69"/>
      <c r="H33" s="69"/>
      <c r="I33" s="70"/>
    </row>
    <row r="34" spans="1:9" x14ac:dyDescent="0.3">
      <c r="A34" s="68"/>
      <c r="B34" s="69"/>
      <c r="C34" s="69"/>
      <c r="D34" s="69"/>
      <c r="E34" s="69"/>
      <c r="F34" s="69"/>
      <c r="G34" s="69"/>
      <c r="H34" s="69"/>
      <c r="I34" s="70"/>
    </row>
    <row r="35" spans="1:9" x14ac:dyDescent="0.3">
      <c r="A35" s="68" t="s">
        <v>33</v>
      </c>
      <c r="B35" s="69"/>
      <c r="C35" s="69"/>
      <c r="D35" s="69"/>
      <c r="E35" s="69"/>
      <c r="F35" s="69"/>
      <c r="G35" s="69"/>
      <c r="H35" s="69"/>
      <c r="I35" s="70"/>
    </row>
    <row r="36" spans="1:9" x14ac:dyDescent="0.3">
      <c r="A36" s="68" t="s">
        <v>50</v>
      </c>
      <c r="B36" s="69"/>
      <c r="C36" s="69"/>
      <c r="D36" s="69"/>
      <c r="E36" s="69"/>
      <c r="F36" s="69"/>
      <c r="G36" s="69"/>
      <c r="H36" s="69"/>
      <c r="I36" s="70"/>
    </row>
    <row r="37" spans="1:9" x14ac:dyDescent="0.3">
      <c r="A37" s="68" t="s">
        <v>51</v>
      </c>
      <c r="B37" s="69"/>
      <c r="C37" s="69"/>
      <c r="D37" s="69"/>
      <c r="E37" s="69"/>
      <c r="F37" s="69"/>
      <c r="G37" s="69"/>
      <c r="H37" s="69"/>
      <c r="I37" s="70"/>
    </row>
    <row r="38" spans="1:9" ht="17.25" thickBot="1" x14ac:dyDescent="0.35">
      <c r="A38" s="22"/>
      <c r="B38" s="20"/>
      <c r="C38" s="20"/>
      <c r="D38" s="20"/>
      <c r="E38" s="20"/>
      <c r="F38" s="20"/>
      <c r="G38" s="20"/>
      <c r="H38" s="20"/>
      <c r="I38" s="21"/>
    </row>
  </sheetData>
  <sheetProtection algorithmName="SHA-512" hashValue="WolfhddpTLZCiJ+dsGvVRYFSnf4rup3ZrXUlZ1QBxgu5E+LqKASFNB5EbPZZ/ETTFmL4JKn3vSEaJUoPSkwDQw==" saltValue="Rt2D4P55QIjNvVodQTkhrA==" spinCount="100000" sheet="1" objects="1" scenarios="1"/>
  <protectedRanges>
    <protectedRange sqref="A19:I25" name="Description"/>
    <protectedRange sqref="B5:B7" name="Document_data"/>
  </protectedRange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C9A5-02DE-4201-9840-548964C020F3}">
  <sheetPr codeName="Sheet2">
    <tabColor theme="2"/>
  </sheetPr>
  <dimension ref="A1:H25"/>
  <sheetViews>
    <sheetView zoomScaleNormal="100" workbookViewId="0">
      <selection activeCell="A6" sqref="A6"/>
    </sheetView>
  </sheetViews>
  <sheetFormatPr defaultColWidth="8" defaultRowHeight="16.5" x14ac:dyDescent="0.3"/>
  <cols>
    <col min="1" max="1" width="20.375" style="3" customWidth="1"/>
    <col min="2" max="2" width="12.75" style="3" customWidth="1"/>
    <col min="3" max="3" width="56" style="39" customWidth="1"/>
    <col min="4" max="4" width="8.375" style="3" customWidth="1"/>
    <col min="5" max="5" width="12" style="3" customWidth="1"/>
    <col min="6" max="16384" width="8" style="3"/>
  </cols>
  <sheetData>
    <row r="1" spans="1:5" ht="21" thickBot="1" x14ac:dyDescent="0.35">
      <c r="A1" s="59" t="s">
        <v>34</v>
      </c>
    </row>
    <row r="2" spans="1:5" x14ac:dyDescent="0.3">
      <c r="A2" s="35" t="s">
        <v>28</v>
      </c>
      <c r="D2" s="75" t="s">
        <v>29</v>
      </c>
      <c r="E2" s="76"/>
    </row>
    <row r="3" spans="1:5" ht="17.25" thickBot="1" x14ac:dyDescent="0.35">
      <c r="A3" s="35"/>
      <c r="D3" s="44">
        <f>IF(OR(B8,B9,B10), 1, 0)</f>
        <v>0</v>
      </c>
      <c r="E3" s="46" t="s">
        <v>10</v>
      </c>
    </row>
    <row r="4" spans="1:5" x14ac:dyDescent="0.3">
      <c r="A4" s="71" t="str">
        <f>"Product: " &amp; Introduction!$B$6</f>
        <v>Product: [name of the product]</v>
      </c>
      <c r="B4" s="16"/>
      <c r="C4" s="3"/>
      <c r="D4" s="44">
        <f>IF(OR(B12, B13, B14), 1, 0)</f>
        <v>0</v>
      </c>
      <c r="E4" s="46" t="s">
        <v>11</v>
      </c>
    </row>
    <row r="5" spans="1:5" ht="17.25" thickBot="1" x14ac:dyDescent="0.35">
      <c r="A5" s="72" t="str">
        <f>Introduction!$A$7 &amp; " " &amp; TEXT(Introduction!$B$7, "YYYY-MM-DD")</f>
        <v>Date: [date of completion]</v>
      </c>
      <c r="B5" s="21"/>
      <c r="D5" s="45">
        <f>IF(B16=TRUE, 1, 0)</f>
        <v>0</v>
      </c>
      <c r="E5" s="47" t="s">
        <v>12</v>
      </c>
    </row>
    <row r="6" spans="1:5" x14ac:dyDescent="0.3">
      <c r="B6" s="40"/>
    </row>
    <row r="7" spans="1:5" ht="17.25" x14ac:dyDescent="0.3">
      <c r="A7" s="77" t="s">
        <v>35</v>
      </c>
      <c r="B7" s="77"/>
      <c r="C7" s="77"/>
    </row>
    <row r="8" spans="1:5" ht="20.25" x14ac:dyDescent="0.3">
      <c r="A8" s="73" t="s">
        <v>47</v>
      </c>
      <c r="B8" s="49" t="b">
        <v>0</v>
      </c>
      <c r="C8" s="61" t="s">
        <v>21</v>
      </c>
    </row>
    <row r="9" spans="1:5" ht="20.25" x14ac:dyDescent="0.3">
      <c r="A9" s="73"/>
      <c r="B9" s="49" t="b">
        <v>0</v>
      </c>
      <c r="C9" s="61" t="s">
        <v>22</v>
      </c>
    </row>
    <row r="10" spans="1:5" ht="20.25" x14ac:dyDescent="0.3">
      <c r="A10" s="73"/>
      <c r="B10" s="49" t="b">
        <v>0</v>
      </c>
      <c r="C10" s="61" t="s">
        <v>23</v>
      </c>
    </row>
    <row r="11" spans="1:5" ht="20.25" x14ac:dyDescent="0.35">
      <c r="A11" s="37"/>
      <c r="B11" s="38"/>
      <c r="C11" s="62"/>
    </row>
    <row r="12" spans="1:5" ht="20.25" x14ac:dyDescent="0.3">
      <c r="A12" s="74" t="s">
        <v>48</v>
      </c>
      <c r="B12" s="50" t="b">
        <v>0</v>
      </c>
      <c r="C12" s="63" t="s">
        <v>24</v>
      </c>
    </row>
    <row r="13" spans="1:5" ht="20.25" x14ac:dyDescent="0.3">
      <c r="A13" s="74"/>
      <c r="B13" s="50" t="b">
        <v>0</v>
      </c>
      <c r="C13" s="63" t="s">
        <v>25</v>
      </c>
    </row>
    <row r="14" spans="1:5" ht="20.25" x14ac:dyDescent="0.3">
      <c r="A14" s="74"/>
      <c r="B14" s="50" t="b">
        <v>0</v>
      </c>
      <c r="C14" s="63" t="s">
        <v>26</v>
      </c>
    </row>
    <row r="15" spans="1:5" ht="20.25" x14ac:dyDescent="0.35">
      <c r="A15" s="37"/>
      <c r="B15" s="38"/>
      <c r="C15" s="62"/>
    </row>
    <row r="16" spans="1:5" ht="40.5" x14ac:dyDescent="0.3">
      <c r="A16" s="60" t="s">
        <v>46</v>
      </c>
      <c r="B16" s="51" t="b">
        <v>0</v>
      </c>
      <c r="C16" s="64" t="s">
        <v>27</v>
      </c>
    </row>
    <row r="17" spans="1:8" x14ac:dyDescent="0.3">
      <c r="A17" s="41"/>
    </row>
    <row r="18" spans="1:8" x14ac:dyDescent="0.3">
      <c r="A18" s="41"/>
    </row>
    <row r="19" spans="1:8" ht="20.25" x14ac:dyDescent="0.3">
      <c r="H19" s="42"/>
    </row>
    <row r="23" spans="1:8" ht="20.25" x14ac:dyDescent="0.3">
      <c r="H23" s="43"/>
    </row>
    <row r="25" spans="1:8" ht="20.25" x14ac:dyDescent="0.35">
      <c r="H25" s="36"/>
    </row>
  </sheetData>
  <sheetProtection algorithmName="SHA-512" hashValue="wG8C1ugXv2O/oB566+zxVuFrKbUOyQokuDFby2ckWJQUnTbKWHiQJDwTkEmN9ovaStjHBgeUXs3wVH9qTe18xQ==" saltValue="0tEoooseySelHetEe3VgYg==" spinCount="100000" sheet="1" objects="1" scenarios="1"/>
  <protectedRanges>
    <protectedRange sqref="B16" name="Scoping_fraud"/>
    <protectedRange sqref="B12:B14" name="Scoping_personal"/>
    <protectedRange sqref="B8:B10" name="Scoping_network"/>
  </protectedRanges>
  <mergeCells count="4">
    <mergeCell ref="A8:A10"/>
    <mergeCell ref="A12:A14"/>
    <mergeCell ref="D2:E2"/>
    <mergeCell ref="A7:C7"/>
  </mergeCells>
  <conditionalFormatting sqref="B8:B10">
    <cfRule type="cellIs" dxfId="15" priority="3" operator="equal">
      <formula>TRUE</formula>
    </cfRule>
  </conditionalFormatting>
  <conditionalFormatting sqref="B12:B14">
    <cfRule type="cellIs" dxfId="14" priority="2" operator="equal">
      <formula>TRUE</formula>
    </cfRule>
  </conditionalFormatting>
  <conditionalFormatting sqref="B16">
    <cfRule type="cellIs" dxfId="13" priority="1" operator="equal">
      <formula>TRUE</formula>
    </cfRule>
  </conditionalFormatting>
  <conditionalFormatting sqref="D3 H19">
    <cfRule type="iconSet" priority="23">
      <iconSet iconSet="3Symbols2" showValue="0">
        <cfvo type="percent" val="0"/>
        <cfvo type="num" val="0.5"/>
        <cfvo type="num" val="1"/>
      </iconSet>
    </cfRule>
  </conditionalFormatting>
  <conditionalFormatting sqref="D4 H23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D5:E5 A17:A18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E3">
    <cfRule type="expression" dxfId="12" priority="4">
      <formula>$D$3=1</formula>
    </cfRule>
  </conditionalFormatting>
  <conditionalFormatting sqref="E4">
    <cfRule type="expression" dxfId="11" priority="5">
      <formula>$D$4=1</formula>
    </cfRule>
  </conditionalFormatting>
  <conditionalFormatting sqref="E5">
    <cfRule type="expression" dxfId="10" priority="7">
      <formula>$D$5=1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CC7A-A3CA-41C3-80FC-8B36131E35DD}">
  <sheetPr codeName="Sheet3">
    <tabColor theme="2"/>
  </sheetPr>
  <dimension ref="A1:D26"/>
  <sheetViews>
    <sheetView tabSelected="1" zoomScaleNormal="100" workbookViewId="0">
      <selection activeCell="B6" sqref="B6"/>
    </sheetView>
  </sheetViews>
  <sheetFormatPr defaultRowHeight="16.5" x14ac:dyDescent="0.3"/>
  <cols>
    <col min="1" max="1" width="2.125" style="3" customWidth="1"/>
    <col min="2" max="2" width="7.25" style="3" customWidth="1"/>
    <col min="3" max="3" width="65.125" style="3" bestFit="1" customWidth="1"/>
    <col min="4" max="4" width="9" style="53"/>
    <col min="5" max="16384" width="9" style="3"/>
  </cols>
  <sheetData>
    <row r="1" spans="1:3" ht="20.25" x14ac:dyDescent="0.35">
      <c r="A1" s="34" t="s">
        <v>44</v>
      </c>
    </row>
    <row r="2" spans="1:3" x14ac:dyDescent="0.3">
      <c r="A2" s="35" t="s">
        <v>45</v>
      </c>
    </row>
    <row r="3" spans="1:3" ht="17.25" thickBot="1" x14ac:dyDescent="0.35">
      <c r="A3" s="35"/>
    </row>
    <row r="4" spans="1:3" x14ac:dyDescent="0.3">
      <c r="A4" s="35"/>
      <c r="B4" s="71" t="str">
        <f>"Product: " &amp; Introduction!$B$6</f>
        <v>Product: [name of the product]</v>
      </c>
      <c r="C4" s="16"/>
    </row>
    <row r="5" spans="1:3" ht="17.25" thickBot="1" x14ac:dyDescent="0.35">
      <c r="A5" s="35"/>
      <c r="B5" s="72" t="str">
        <f>Introduction!$A$7 &amp; " " &amp; TEXT(Introduction!$B$7, "YYYY-MM-DD")</f>
        <v>Date: [date of completion]</v>
      </c>
      <c r="C5" s="21"/>
    </row>
    <row r="6" spans="1:3" ht="17.25" thickBot="1" x14ac:dyDescent="0.35">
      <c r="B6" s="35"/>
    </row>
    <row r="7" spans="1:3" ht="30.75" customHeight="1" thickBot="1" x14ac:dyDescent="0.35">
      <c r="B7" s="65">
        <f>IF(SUM(B9,B13,B17,B21)=4, 1, 0.5)</f>
        <v>0.5</v>
      </c>
      <c r="C7" s="66" t="str">
        <f>IF(B7=1, "RED self-assessment is possible", "The equipment must undergo examination by a Notified Body")</f>
        <v>The equipment must undergo examination by a Notified Body</v>
      </c>
    </row>
    <row r="9" spans="1:3" s="41" customFormat="1" ht="20.100000000000001" customHeight="1" x14ac:dyDescent="0.3">
      <c r="B9" s="48">
        <f>IF($B$10, 1, 0)</f>
        <v>0</v>
      </c>
      <c r="C9" s="57" t="s">
        <v>37</v>
      </c>
    </row>
    <row r="10" spans="1:3" ht="20.25" x14ac:dyDescent="0.3">
      <c r="B10" s="52" t="b">
        <v>0</v>
      </c>
      <c r="C10" s="55" t="s">
        <v>53</v>
      </c>
    </row>
    <row r="11" spans="1:3" ht="20.25" customHeight="1" x14ac:dyDescent="0.3">
      <c r="C11" s="56" t="s">
        <v>49</v>
      </c>
    </row>
    <row r="13" spans="1:3" s="41" customFormat="1" ht="20.100000000000001" customHeight="1" x14ac:dyDescent="0.3">
      <c r="B13" s="67">
        <f>IF(AND($B$14,$B$15), 0, 1)</f>
        <v>1</v>
      </c>
      <c r="C13" s="57" t="s">
        <v>20</v>
      </c>
    </row>
    <row r="14" spans="1:3" ht="20.25" x14ac:dyDescent="0.3">
      <c r="B14" s="52" t="b">
        <v>0</v>
      </c>
      <c r="C14" s="3" t="s">
        <v>52</v>
      </c>
    </row>
    <row r="15" spans="1:3" ht="20.25" x14ac:dyDescent="0.35">
      <c r="B15" s="54" t="b">
        <v>0</v>
      </c>
      <c r="C15" s="3" t="str">
        <f>IF($B$14, "Users can set a blank password or use the equipment with a blank password", "")</f>
        <v/>
      </c>
    </row>
    <row r="17" spans="2:3" s="41" customFormat="1" ht="20.100000000000001" customHeight="1" x14ac:dyDescent="0.3">
      <c r="B17" s="67">
        <f>IF(OR('RED Scoping'!$D$4=0, $B$18=FALSE, AND($B$18,$B$19)), 1, 0)</f>
        <v>1</v>
      </c>
      <c r="C17" s="57" t="s">
        <v>38</v>
      </c>
    </row>
    <row r="18" spans="2:3" ht="20.25" x14ac:dyDescent="0.3">
      <c r="B18" s="52" t="b">
        <v>0</v>
      </c>
      <c r="C18" s="3" t="s">
        <v>54</v>
      </c>
    </row>
    <row r="19" spans="2:3" ht="20.25" x14ac:dyDescent="0.35">
      <c r="B19" s="54" t="b">
        <v>0</v>
      </c>
      <c r="C19" s="3" t="str">
        <f>IF($B$18, "Default mechanisms for access control are compatible with parental or guardian access control at all times", "")</f>
        <v/>
      </c>
    </row>
    <row r="21" spans="2:3" s="41" customFormat="1" ht="20.100000000000001" customHeight="1" x14ac:dyDescent="0.3">
      <c r="B21" s="67">
        <f>IF('RED Scoping'!$D$5=0, 1, IF(COUNTIF($B$23:$B$26, TRUE)&gt;=2, 1, 0))</f>
        <v>1</v>
      </c>
      <c r="C21" s="58" t="s">
        <v>36</v>
      </c>
    </row>
    <row r="22" spans="2:3" x14ac:dyDescent="0.3">
      <c r="C22" s="35" t="s">
        <v>39</v>
      </c>
    </row>
    <row r="23" spans="2:3" ht="20.25" x14ac:dyDescent="0.3">
      <c r="B23" s="52" t="b">
        <v>0</v>
      </c>
      <c r="C23" s="3" t="s">
        <v>40</v>
      </c>
    </row>
    <row r="24" spans="2:3" ht="20.25" x14ac:dyDescent="0.3">
      <c r="B24" s="52" t="b">
        <v>0</v>
      </c>
      <c r="C24" s="3" t="s">
        <v>41</v>
      </c>
    </row>
    <row r="25" spans="2:3" ht="20.25" x14ac:dyDescent="0.3">
      <c r="B25" s="52" t="b">
        <v>0</v>
      </c>
      <c r="C25" s="3" t="s">
        <v>43</v>
      </c>
    </row>
    <row r="26" spans="2:3" ht="20.25" x14ac:dyDescent="0.3">
      <c r="B26" s="52" t="b">
        <v>0</v>
      </c>
      <c r="C26" s="3" t="s">
        <v>42</v>
      </c>
    </row>
  </sheetData>
  <sheetProtection algorithmName="SHA-512" hashValue="y2N4/XhMTDb3OGgQlhjfv8MmoNztj0x0nyQfU03pfChwkCxfbE8tIeIw2ijAtMhyhTzeB1ucdu6JcHfCZoOE4w==" saltValue="bB18iFRWMT4VJS+SaUdg1A==" spinCount="100000" sheet="1" objects="1" scenarios="1"/>
  <protectedRanges>
    <protectedRange sqref="B23:B26" name="Restrictions_fraud"/>
    <protectedRange sqref="B18:B19" name="Restrictions_children"/>
    <protectedRange sqref="B14:B15" name="Restrictions_passwords"/>
    <protectedRange sqref="B10" name="Restrictions_implementation"/>
  </protectedRanges>
  <conditionalFormatting sqref="B7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B9">
    <cfRule type="iconSet" priority="10">
      <iconSet iconSet="3Symbols2" showValue="0">
        <cfvo type="percent" val="0"/>
        <cfvo type="num" val="0.5"/>
        <cfvo type="num" val="1"/>
      </iconSet>
    </cfRule>
  </conditionalFormatting>
  <conditionalFormatting sqref="B10">
    <cfRule type="cellIs" dxfId="9" priority="14" operator="equal">
      <formula>TRUE</formula>
    </cfRule>
  </conditionalFormatting>
  <conditionalFormatting sqref="B13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B14:B15">
    <cfRule type="cellIs" dxfId="8" priority="16" operator="equal">
      <formula>TRUE</formula>
    </cfRule>
  </conditionalFormatting>
  <conditionalFormatting sqref="B15">
    <cfRule type="expression" dxfId="7" priority="15" stopIfTrue="1">
      <formula>$B$14=FALSE</formula>
    </cfRule>
  </conditionalFormatting>
  <conditionalFormatting sqref="B17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B18:B19">
    <cfRule type="cellIs" dxfId="6" priority="12" operator="equal">
      <formula>TRUE</formula>
    </cfRule>
  </conditionalFormatting>
  <conditionalFormatting sqref="B19">
    <cfRule type="expression" dxfId="5" priority="11" stopIfTrue="1">
      <formula>$B$18=FALSE</formula>
    </cfRule>
  </conditionalFormatting>
  <conditionalFormatting sqref="B21">
    <cfRule type="iconSet" priority="7">
      <iconSet iconSet="3Symbols2" showValue="0">
        <cfvo type="percent" val="0"/>
        <cfvo type="num" val="0.5"/>
        <cfvo type="num" val="1"/>
      </iconSet>
    </cfRule>
  </conditionalFormatting>
  <conditionalFormatting sqref="B23:B26">
    <cfRule type="cellIs" dxfId="4" priority="6" operator="equal">
      <formula>TRUE</formula>
    </cfRule>
  </conditionalFormatting>
  <conditionalFormatting sqref="C7">
    <cfRule type="expression" dxfId="1" priority="1">
      <formula>$B$7&lt;&gt;1</formula>
    </cfRule>
    <cfRule type="expression" dxfId="0" priority="2">
      <formula>$B$7=1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9674A271-BE54-414B-AB48-0B8A485AF142}">
            <xm:f>'RED Scoping'!$D$4=0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B18:C19</xm:sqref>
        </x14:conditionalFormatting>
        <x14:conditionalFormatting xmlns:xm="http://schemas.microsoft.com/office/excel/2006/main">
          <x14:cfRule type="expression" priority="4" id="{F6D02792-491F-4334-90F1-44C435ED6970}">
            <xm:f>'RED Scoping'!$D$5=0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B22:C26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a50ec4-182c-4d6f-a46c-3eed552aeff2" xsi:nil="true"/>
    <lcf76f155ced4ddcb4097134ff3c332f xmlns="ca47de5b-a081-4504-ac3d-b399ababd8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26EB1D94D62438A4BAF50F5918D9D" ma:contentTypeVersion="13" ma:contentTypeDescription="Create a new document." ma:contentTypeScope="" ma:versionID="f9bd7ecdc7406e918d5639a1ffcfd6e0">
  <xsd:schema xmlns:xsd="http://www.w3.org/2001/XMLSchema" xmlns:xs="http://www.w3.org/2001/XMLSchema" xmlns:p="http://schemas.microsoft.com/office/2006/metadata/properties" xmlns:ns2="ca47de5b-a081-4504-ac3d-b399ababd890" xmlns:ns3="bea50ec4-182c-4d6f-a46c-3eed552aeff2" targetNamespace="http://schemas.microsoft.com/office/2006/metadata/properties" ma:root="true" ma:fieldsID="f33d860dff90a25701cd4c8396a2adc9" ns2:_="" ns3:_="">
    <xsd:import namespace="ca47de5b-a081-4504-ac3d-b399ababd890"/>
    <xsd:import namespace="bea50ec4-182c-4d6f-a46c-3eed552ae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7de5b-a081-4504-ac3d-b399ababd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5c5cdee-de0f-494a-b3d1-0e983c508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50ec4-182c-4d6f-a46c-3eed552aef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e324ab-cb77-47bf-9bc4-e6ce3ba079fc}" ma:internalName="TaxCatchAll" ma:showField="CatchAllData" ma:web="bea50ec4-182c-4d6f-a46c-3eed552ae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ED76C-D1E4-4A43-B607-0485B2489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03A95-235F-426F-8E55-55F36E25EA21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a47de5b-a081-4504-ac3d-b399ababd890"/>
    <ds:schemaRef ds:uri="http://purl.org/dc/elements/1.1/"/>
    <ds:schemaRef ds:uri="http://schemas.microsoft.com/office/infopath/2007/PartnerControls"/>
    <ds:schemaRef ds:uri="bea50ec4-182c-4d6f-a46c-3eed552aeff2"/>
  </ds:schemaRefs>
</ds:datastoreItem>
</file>

<file path=customXml/itemProps3.xml><?xml version="1.0" encoding="utf-8"?>
<ds:datastoreItem xmlns:ds="http://schemas.openxmlformats.org/officeDocument/2006/customXml" ds:itemID="{AC1B0982-E378-4395-B2CE-74480FC4D8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7de5b-a081-4504-ac3d-b399ababd890"/>
    <ds:schemaRef ds:uri="bea50ec4-182c-4d6f-a46c-3eed552ae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RED Scoping</vt:lpstr>
      <vt:lpstr>RED Restrictions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cetome REDact - Scoping</dc:title>
  <dc:creator>cetome</dc:creator>
  <cp:lastModifiedBy>Cédric LEVY-BENCHETON</cp:lastModifiedBy>
  <cp:lastPrinted>2026-01-05T09:38:00Z</cp:lastPrinted>
  <dcterms:created xsi:type="dcterms:W3CDTF">2025-12-16T09:58:11Z</dcterms:created>
  <dcterms:modified xsi:type="dcterms:W3CDTF">2026-01-05T13:48:18Z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0x01010012026EB1D94D62438A4BAF50F5918D9D</vt:lpwstr>
  </property>
  <property fmtid="{D5CDD505-2E9C-101B-9397-08002B2CF9AE}" pid="3" name="MediaServiceImageTags">
    <vt:lpwstr/>
  </property>
</Properties>
</file>